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55" yWindow="855" windowWidth="15600" windowHeight="5805"/>
  </bookViews>
  <sheets>
    <sheet name="Original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34" i="1" l="1"/>
  <c r="D129" i="1"/>
  <c r="C127" i="1"/>
  <c r="D127" i="1"/>
  <c r="B127" i="1"/>
  <c r="D125" i="1"/>
  <c r="D115" i="1"/>
  <c r="D116" i="1"/>
  <c r="D117" i="1"/>
  <c r="D118" i="1"/>
  <c r="D119" i="1"/>
  <c r="D120" i="1"/>
  <c r="D121" i="1"/>
  <c r="D122" i="1"/>
  <c r="D123" i="1"/>
  <c r="D124" i="1"/>
  <c r="D114" i="1"/>
  <c r="D111" i="1"/>
  <c r="D103" i="1"/>
  <c r="D104" i="1"/>
  <c r="D105" i="1"/>
  <c r="D106" i="1"/>
  <c r="D107" i="1"/>
  <c r="D108" i="1"/>
  <c r="D109" i="1"/>
  <c r="D110" i="1"/>
  <c r="D102" i="1"/>
  <c r="D99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85" i="1"/>
  <c r="D82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64" i="1"/>
  <c r="D59" i="1"/>
  <c r="C57" i="1"/>
  <c r="D55" i="1"/>
  <c r="D47" i="1"/>
  <c r="D48" i="1"/>
  <c r="D49" i="1"/>
  <c r="D50" i="1"/>
  <c r="D51" i="1"/>
  <c r="D52" i="1"/>
  <c r="D53" i="1"/>
  <c r="D54" i="1"/>
  <c r="D46" i="1"/>
  <c r="D43" i="1"/>
  <c r="D35" i="1"/>
  <c r="D36" i="1"/>
  <c r="D37" i="1"/>
  <c r="D38" i="1"/>
  <c r="D39" i="1"/>
  <c r="D40" i="1"/>
  <c r="D41" i="1"/>
  <c r="D42" i="1"/>
  <c r="D34" i="1"/>
  <c r="D31" i="1"/>
  <c r="D57" i="1" s="1"/>
  <c r="D23" i="1"/>
  <c r="D24" i="1"/>
  <c r="D25" i="1"/>
  <c r="D26" i="1"/>
  <c r="D27" i="1"/>
  <c r="D28" i="1"/>
  <c r="D29" i="1"/>
  <c r="D30" i="1"/>
  <c r="D2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  <c r="C125" i="1"/>
  <c r="C111" i="1"/>
  <c r="C82" i="1"/>
  <c r="B82" i="1"/>
  <c r="C99" i="1"/>
  <c r="B80" i="1" l="1"/>
  <c r="B116" i="1" l="1"/>
  <c r="B11" i="1" l="1"/>
  <c r="B73" i="1" l="1"/>
  <c r="B26" i="1" l="1"/>
  <c r="B125" i="1" l="1"/>
  <c r="B111" i="1"/>
  <c r="B99" i="1"/>
  <c r="B55" i="1"/>
  <c r="B43" i="1"/>
  <c r="B31" i="1"/>
  <c r="B19" i="1"/>
  <c r="B57" i="1" l="1"/>
</calcChain>
</file>

<file path=xl/sharedStrings.xml><?xml version="1.0" encoding="utf-8"?>
<sst xmlns="http://schemas.openxmlformats.org/spreadsheetml/2006/main" count="124" uniqueCount="118">
  <si>
    <t>CISs</t>
  </si>
  <si>
    <t>Region 1 CIS</t>
  </si>
  <si>
    <t>Ballyfermot</t>
  </si>
  <si>
    <t>Blanchardstown</t>
  </si>
  <si>
    <t>Dublin 12 &amp; 6W (Crumlin)</t>
  </si>
  <si>
    <t>Dublin 2,4,6</t>
  </si>
  <si>
    <t>Dublin 8 &amp; Bluebell</t>
  </si>
  <si>
    <t>Dublin City Centre</t>
  </si>
  <si>
    <t>Dublin City North Bay (KARE)</t>
  </si>
  <si>
    <t>Dublin North West (Finglas)</t>
  </si>
  <si>
    <t>Dublin Northside</t>
  </si>
  <si>
    <t>Dun Laoghaire/Rathdown</t>
  </si>
  <si>
    <t>Fingal (North County)</t>
  </si>
  <si>
    <t>Louth</t>
  </si>
  <si>
    <t>Monaghan</t>
  </si>
  <si>
    <t>Tallaght</t>
  </si>
  <si>
    <t>Sub Total - Region 1</t>
  </si>
  <si>
    <t>Region 2 CIS</t>
  </si>
  <si>
    <t>Cavan</t>
  </si>
  <si>
    <t>Donegal</t>
  </si>
  <si>
    <t>Galway</t>
  </si>
  <si>
    <t>Mayo</t>
  </si>
  <si>
    <t>Roscommon</t>
  </si>
  <si>
    <t>Sligo</t>
  </si>
  <si>
    <t>Sub Total - Region 2</t>
  </si>
  <si>
    <t>Region 3 CIS</t>
  </si>
  <si>
    <t>Carlow</t>
  </si>
  <si>
    <t>Kilkenny</t>
  </si>
  <si>
    <t>Laois</t>
  </si>
  <si>
    <t>Meath</t>
  </si>
  <si>
    <t>North Kildare</t>
  </si>
  <si>
    <t>South Kildare</t>
  </si>
  <si>
    <t>Wexford</t>
  </si>
  <si>
    <t>Wicklow</t>
  </si>
  <si>
    <t>Sub Total - Region 3</t>
  </si>
  <si>
    <t>Region 4 CIS</t>
  </si>
  <si>
    <t>Cork City North</t>
  </si>
  <si>
    <t>Cork City South</t>
  </si>
  <si>
    <t xml:space="preserve">Kerry </t>
  </si>
  <si>
    <t>Limerick</t>
  </si>
  <si>
    <t>North &amp; East Cork County</t>
  </si>
  <si>
    <t>Tipperary</t>
  </si>
  <si>
    <t>Sub Total - Region 4</t>
  </si>
  <si>
    <t>Sub Total CICs</t>
  </si>
  <si>
    <t>Citizens Information Phone Service (CIPS)</t>
  </si>
  <si>
    <t>MABS</t>
  </si>
  <si>
    <t>Region 1 MABS</t>
  </si>
  <si>
    <t>Ballymun (RMA)</t>
  </si>
  <si>
    <t>Blanchardstown (RMA)</t>
  </si>
  <si>
    <t>Drogheda</t>
  </si>
  <si>
    <t>Dublin 10 &amp; 20 (RMA)</t>
  </si>
  <si>
    <t>Dublin 12 Area</t>
  </si>
  <si>
    <t>Dublin North City</t>
  </si>
  <si>
    <t>Dublin North East (RMA)</t>
  </si>
  <si>
    <t>Dublin South East</t>
  </si>
  <si>
    <t>Dundalk/Oriel</t>
  </si>
  <si>
    <t>Fingal (North County) (RMA)</t>
  </si>
  <si>
    <t>Finglas/Cabra</t>
  </si>
  <si>
    <t>Liffey South West</t>
  </si>
  <si>
    <t>National Traveller MABS</t>
  </si>
  <si>
    <t>Tallaght (RMA)</t>
  </si>
  <si>
    <t>Sub Total Region 1</t>
  </si>
  <si>
    <t>Region 2 MABS</t>
  </si>
  <si>
    <t>Athlone</t>
  </si>
  <si>
    <t>Leitrim</t>
  </si>
  <si>
    <t>Longford</t>
  </si>
  <si>
    <t>North Mayo</t>
  </si>
  <si>
    <t>South Donegal</t>
  </si>
  <si>
    <t>West Donegal</t>
  </si>
  <si>
    <t>Sub Total Region 2</t>
  </si>
  <si>
    <t>Region 3 MABS</t>
  </si>
  <si>
    <t>Arklow (RMA)</t>
  </si>
  <si>
    <t>Kildare (RMA)</t>
  </si>
  <si>
    <t>Laois (RMA)</t>
  </si>
  <si>
    <t>Sub Total Region 3</t>
  </si>
  <si>
    <t>Region 4 MABS</t>
  </si>
  <si>
    <t>Clare</t>
  </si>
  <si>
    <t>Kerry</t>
  </si>
  <si>
    <t>Limerick (RMA)</t>
  </si>
  <si>
    <t>North Cork</t>
  </si>
  <si>
    <t>North Tipperary (RMA)</t>
  </si>
  <si>
    <t>South Tipperary</t>
  </si>
  <si>
    <t>West Cork (RMA)</t>
  </si>
  <si>
    <t>Sub Total Region 4</t>
  </si>
  <si>
    <t>Sub Total MABS Companies</t>
  </si>
  <si>
    <t>MABS NDL</t>
  </si>
  <si>
    <t>NAS</t>
  </si>
  <si>
    <t>National Advocacy Service Programme Costs</t>
  </si>
  <si>
    <t>Total</t>
  </si>
  <si>
    <t>Budget 2016 Estimates</t>
  </si>
  <si>
    <r>
      <t>Clondalkin (</t>
    </r>
    <r>
      <rPr>
        <b/>
        <sz val="9"/>
        <rFont val="Geneva"/>
      </rPr>
      <t>ASW</t>
    </r>
    <r>
      <rPr>
        <sz val="9"/>
        <rFont val="Geneva"/>
      </rPr>
      <t>)</t>
    </r>
  </si>
  <si>
    <r>
      <t>Longford (</t>
    </r>
    <r>
      <rPr>
        <b/>
        <sz val="9"/>
        <rFont val="Geneva"/>
      </rPr>
      <t>ASW</t>
    </r>
    <r>
      <rPr>
        <sz val="9"/>
        <rFont val="Geneva"/>
      </rPr>
      <t>)</t>
    </r>
  </si>
  <si>
    <t>Westmeath</t>
  </si>
  <si>
    <r>
      <t>Offaly (</t>
    </r>
    <r>
      <rPr>
        <b/>
        <sz val="9"/>
        <rFont val="Geneva"/>
      </rPr>
      <t>ASW</t>
    </r>
    <r>
      <rPr>
        <sz val="9"/>
        <rFont val="Geneva"/>
      </rPr>
      <t>)</t>
    </r>
  </si>
  <si>
    <r>
      <t>Clare (</t>
    </r>
    <r>
      <rPr>
        <b/>
        <sz val="9"/>
        <rFont val="Geneva"/>
      </rPr>
      <t>ASW</t>
    </r>
    <r>
      <rPr>
        <sz val="9"/>
        <rFont val="Geneva"/>
      </rPr>
      <t xml:space="preserve">) </t>
    </r>
  </si>
  <si>
    <t>Waterford</t>
  </si>
  <si>
    <r>
      <t>West Cork County (</t>
    </r>
    <r>
      <rPr>
        <b/>
        <sz val="11"/>
        <color theme="1"/>
        <rFont val="Calibri"/>
        <family val="2"/>
        <scheme val="minor"/>
      </rPr>
      <t>ASW</t>
    </r>
    <r>
      <rPr>
        <sz val="11"/>
        <color theme="1"/>
        <rFont val="Calibri"/>
        <family val="2"/>
        <scheme val="minor"/>
      </rPr>
      <t>)</t>
    </r>
  </si>
  <si>
    <r>
      <t xml:space="preserve">*NB </t>
    </r>
    <r>
      <rPr>
        <sz val="9"/>
        <rFont val="Geneva"/>
      </rPr>
      <t>ee costs includes ASW</t>
    </r>
  </si>
  <si>
    <r>
      <t>Dundrum/Rathfarnham (</t>
    </r>
    <r>
      <rPr>
        <b/>
        <sz val="9"/>
        <rFont val="Geneva"/>
      </rPr>
      <t>AISTU</t>
    </r>
    <r>
      <rPr>
        <sz val="9"/>
        <rFont val="Geneva"/>
      </rPr>
      <t>)</t>
    </r>
  </si>
  <si>
    <t>Mullingar</t>
  </si>
  <si>
    <r>
      <t>North Donegal (</t>
    </r>
    <r>
      <rPr>
        <b/>
        <sz val="9"/>
        <rFont val="Geneva"/>
      </rPr>
      <t>AISTU</t>
    </r>
    <r>
      <rPr>
        <sz val="9"/>
        <rFont val="Geneva"/>
      </rPr>
      <t>)</t>
    </r>
  </si>
  <si>
    <r>
      <t>Roscommon (</t>
    </r>
    <r>
      <rPr>
        <b/>
        <sz val="9"/>
        <rFont val="Geneva"/>
      </rPr>
      <t>AISTU</t>
    </r>
    <r>
      <rPr>
        <sz val="9"/>
        <rFont val="Geneva"/>
      </rPr>
      <t>)</t>
    </r>
  </si>
  <si>
    <t>South Mayo (RMA)</t>
  </si>
  <si>
    <r>
      <t>Carlow (</t>
    </r>
    <r>
      <rPr>
        <b/>
        <sz val="9"/>
        <rFont val="Geneva"/>
      </rPr>
      <t>AISTU</t>
    </r>
    <r>
      <rPr>
        <sz val="9"/>
        <rFont val="Geneva"/>
      </rPr>
      <t>)</t>
    </r>
  </si>
  <si>
    <r>
      <t>Offaly (</t>
    </r>
    <r>
      <rPr>
        <b/>
        <sz val="9"/>
        <rFont val="Geneva"/>
      </rPr>
      <t>AISTU</t>
    </r>
    <r>
      <rPr>
        <sz val="9"/>
        <rFont val="Geneva"/>
      </rPr>
      <t>)</t>
    </r>
  </si>
  <si>
    <t>Charleville</t>
  </si>
  <si>
    <r>
      <t>Cork (RMA) (</t>
    </r>
    <r>
      <rPr>
        <b/>
        <sz val="9"/>
        <rFont val="Geneva"/>
      </rPr>
      <t>AISTU</t>
    </r>
    <r>
      <rPr>
        <sz val="9"/>
        <rFont val="Geneva"/>
      </rPr>
      <t>)</t>
    </r>
  </si>
  <si>
    <r>
      <t>North Galway (RMA) (</t>
    </r>
    <r>
      <rPr>
        <b/>
        <sz val="9"/>
        <rFont val="Geneva"/>
      </rPr>
      <t>AISTU</t>
    </r>
    <r>
      <rPr>
        <sz val="9"/>
        <rFont val="Geneva"/>
      </rPr>
      <t>)</t>
    </r>
  </si>
  <si>
    <r>
      <t>Sligo (RMA) (</t>
    </r>
    <r>
      <rPr>
        <b/>
        <sz val="9"/>
        <rFont val="Geneva"/>
      </rPr>
      <t>AISTU</t>
    </r>
    <r>
      <rPr>
        <sz val="9"/>
        <rFont val="Geneva"/>
      </rPr>
      <t>)</t>
    </r>
  </si>
  <si>
    <r>
      <t>Waterford (RMA) (</t>
    </r>
    <r>
      <rPr>
        <b/>
        <sz val="9"/>
        <rFont val="Geneva"/>
      </rPr>
      <t>AISTU</t>
    </r>
    <r>
      <rPr>
        <sz val="9"/>
        <rFont val="Geneva"/>
      </rPr>
      <t>)</t>
    </r>
  </si>
  <si>
    <r>
      <t>West Waterford (</t>
    </r>
    <r>
      <rPr>
        <b/>
        <sz val="9"/>
        <rFont val="Geneva"/>
      </rPr>
      <t>AISTU</t>
    </r>
    <r>
      <rPr>
        <sz val="9"/>
        <rFont val="Geneva"/>
      </rPr>
      <t>)</t>
    </r>
  </si>
  <si>
    <r>
      <t xml:space="preserve">*NB </t>
    </r>
    <r>
      <rPr>
        <sz val="9"/>
        <rFont val="Geneva"/>
      </rPr>
      <t>AISTU ee costs incl. till June 2015</t>
    </r>
  </si>
  <si>
    <t>Total Payment (CIB Outturn) 2015</t>
  </si>
  <si>
    <t>Dun Laoghaire (RMA)</t>
  </si>
  <si>
    <t>Clondalkin</t>
  </si>
  <si>
    <t>South Galway (RMA)</t>
  </si>
  <si>
    <t>Bray</t>
  </si>
  <si>
    <t>DMA Payment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</si>
</sst>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0"/>
      <color theme="5" tint="-0.249977111117893"/>
      <name val="Geneva"/>
    </font>
    <font>
      <b/>
      <sz val="14"/>
      <color theme="1"/>
      <name val="Calibri"/>
      <family val="2"/>
      <scheme val="minor"/>
    </font>
    <font>
      <b/>
      <sz val="9"/>
      <name val="Geneva"/>
    </font>
    <font>
      <sz val="9"/>
      <name val="Geneva"/>
    </font>
    <font>
      <sz val="10"/>
      <name val="Geneva"/>
    </font>
    <font>
      <b/>
      <sz val="10"/>
      <name val="Geneva"/>
    </font>
    <font>
      <sz val="11"/>
      <name val="Arial"/>
      <family val="2"/>
    </font>
    <font>
      <b/>
      <sz val="9"/>
      <color indexed="8"/>
      <name val="Geneva"/>
    </font>
    <font>
      <sz val="9"/>
      <color indexed="8"/>
      <name val="Geneva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</cellStyleXfs>
  <cellXfs count="57">
    <xf numFmtId="0" fontId="0" fillId="0" borderId="0" xfId="0"/>
    <xf numFmtId="38" fontId="3" fillId="0" borderId="0" xfId="1" applyNumberFormat="1" applyFont="1" applyFill="1"/>
    <xf numFmtId="38" fontId="0" fillId="0" borderId="0" xfId="1" applyNumberFormat="1" applyFont="1" applyAlignment="1">
      <alignment wrapText="1"/>
    </xf>
    <xf numFmtId="38" fontId="5" fillId="2" borderId="0" xfId="1" applyNumberFormat="1" applyFont="1" applyFill="1"/>
    <xf numFmtId="38" fontId="0" fillId="0" borderId="0" xfId="1" applyNumberFormat="1" applyFont="1"/>
    <xf numFmtId="38" fontId="2" fillId="0" borderId="0" xfId="1" applyNumberFormat="1" applyFont="1"/>
    <xf numFmtId="38" fontId="6" fillId="2" borderId="0" xfId="1" applyNumberFormat="1" applyFont="1" applyFill="1" applyBorder="1"/>
    <xf numFmtId="38" fontId="7" fillId="0" borderId="0" xfId="1" applyNumberFormat="1" applyFont="1" applyBorder="1"/>
    <xf numFmtId="38" fontId="1" fillId="0" borderId="0" xfId="1" applyNumberFormat="1" applyFont="1"/>
    <xf numFmtId="38" fontId="6" fillId="0" borderId="0" xfId="1" applyNumberFormat="1" applyFont="1" applyBorder="1" applyAlignment="1">
      <alignment horizontal="right"/>
    </xf>
    <xf numFmtId="38" fontId="6" fillId="0" borderId="0" xfId="1" applyNumberFormat="1" applyFont="1" applyBorder="1"/>
    <xf numFmtId="38" fontId="7" fillId="0" borderId="0" xfId="1" applyNumberFormat="1" applyFont="1"/>
    <xf numFmtId="38" fontId="6" fillId="0" borderId="0" xfId="1" applyNumberFormat="1" applyFont="1" applyFill="1" applyBorder="1" applyAlignment="1">
      <alignment wrapText="1"/>
    </xf>
    <xf numFmtId="38" fontId="0" fillId="0" borderId="0" xfId="1" applyNumberFormat="1" applyFont="1" applyFill="1"/>
    <xf numFmtId="38" fontId="9" fillId="0" borderId="0" xfId="1" applyNumberFormat="1" applyFont="1" applyFill="1" applyBorder="1"/>
    <xf numFmtId="38" fontId="6" fillId="0" borderId="0" xfId="1" applyNumberFormat="1" applyFont="1" applyFill="1" applyBorder="1" applyAlignment="1">
      <alignment horizontal="right"/>
    </xf>
    <xf numFmtId="38" fontId="5" fillId="3" borderId="0" xfId="1" applyNumberFormat="1" applyFont="1" applyFill="1"/>
    <xf numFmtId="38" fontId="6" fillId="3" borderId="0" xfId="1" applyNumberFormat="1" applyFont="1" applyFill="1"/>
    <xf numFmtId="38" fontId="10" fillId="0" borderId="0" xfId="1" applyNumberFormat="1" applyFont="1" applyAlignment="1">
      <alignment vertical="center" wrapText="1"/>
    </xf>
    <xf numFmtId="38" fontId="7" fillId="0" borderId="0" xfId="1" applyNumberFormat="1" applyFont="1" applyFill="1" applyBorder="1"/>
    <xf numFmtId="38" fontId="5" fillId="0" borderId="0" xfId="1" applyNumberFormat="1" applyFont="1"/>
    <xf numFmtId="38" fontId="5" fillId="6" borderId="0" xfId="1" applyNumberFormat="1" applyFont="1" applyFill="1"/>
    <xf numFmtId="38" fontId="11" fillId="0" borderId="0" xfId="1" applyNumberFormat="1" applyFont="1" applyFill="1" applyBorder="1" applyAlignment="1">
      <alignment horizontal="left"/>
    </xf>
    <xf numFmtId="38" fontId="12" fillId="0" borderId="0" xfId="1" applyNumberFormat="1" applyFont="1" applyFill="1" applyBorder="1" applyAlignment="1">
      <alignment horizontal="left"/>
    </xf>
    <xf numFmtId="38" fontId="1" fillId="0" borderId="0" xfId="1" applyNumberFormat="1" applyFont="1" applyFill="1"/>
    <xf numFmtId="38" fontId="8" fillId="0" borderId="0" xfId="1" applyNumberFormat="1" applyFont="1" applyFill="1" applyBorder="1"/>
    <xf numFmtId="38" fontId="4" fillId="8" borderId="1" xfId="1" applyNumberFormat="1" applyFont="1" applyFill="1" applyBorder="1" applyAlignment="1">
      <alignment horizontal="center" wrapText="1"/>
    </xf>
    <xf numFmtId="38" fontId="0" fillId="0" borderId="4" xfId="1" applyNumberFormat="1" applyFont="1" applyBorder="1"/>
    <xf numFmtId="38" fontId="0" fillId="0" borderId="5" xfId="1" applyNumberFormat="1" applyFont="1" applyBorder="1"/>
    <xf numFmtId="38" fontId="0" fillId="0" borderId="0" xfId="1" applyNumberFormat="1" applyFont="1" applyBorder="1"/>
    <xf numFmtId="38" fontId="0" fillId="0" borderId="2" xfId="1" applyNumberFormat="1" applyFont="1" applyBorder="1"/>
    <xf numFmtId="38" fontId="8" fillId="0" borderId="8" xfId="1" applyNumberFormat="1" applyFont="1" applyBorder="1" applyAlignment="1"/>
    <xf numFmtId="38" fontId="8" fillId="0" borderId="9" xfId="1" applyNumberFormat="1" applyFont="1" applyBorder="1" applyAlignment="1"/>
    <xf numFmtId="38" fontId="9" fillId="4" borderId="10" xfId="1" applyNumberFormat="1" applyFont="1" applyFill="1" applyBorder="1"/>
    <xf numFmtId="38" fontId="1" fillId="0" borderId="0" xfId="1" applyNumberFormat="1" applyFont="1" applyBorder="1"/>
    <xf numFmtId="38" fontId="9" fillId="4" borderId="11" xfId="1" applyNumberFormat="1" applyFont="1" applyFill="1" applyBorder="1"/>
    <xf numFmtId="38" fontId="9" fillId="4" borderId="12" xfId="1" applyNumberFormat="1" applyFont="1" applyFill="1" applyBorder="1"/>
    <xf numFmtId="38" fontId="9" fillId="4" borderId="13" xfId="1" applyNumberFormat="1" applyFont="1" applyFill="1" applyBorder="1"/>
    <xf numFmtId="38" fontId="9" fillId="4" borderId="6" xfId="1" applyNumberFormat="1" applyFont="1" applyFill="1" applyBorder="1"/>
    <xf numFmtId="38" fontId="9" fillId="7" borderId="11" xfId="1" applyNumberFormat="1" applyFont="1" applyFill="1" applyBorder="1"/>
    <xf numFmtId="38" fontId="9" fillId="7" borderId="12" xfId="1" applyNumberFormat="1" applyFont="1" applyFill="1" applyBorder="1"/>
    <xf numFmtId="38" fontId="9" fillId="7" borderId="13" xfId="1" applyNumberFormat="1" applyFont="1" applyFill="1" applyBorder="1"/>
    <xf numFmtId="38" fontId="6" fillId="0" borderId="0" xfId="1" applyNumberFormat="1" applyFont="1" applyFill="1" applyBorder="1"/>
    <xf numFmtId="38" fontId="5" fillId="0" borderId="0" xfId="1" applyNumberFormat="1" applyFont="1" applyFill="1" applyBorder="1"/>
    <xf numFmtId="38" fontId="1" fillId="0" borderId="0" xfId="1" applyNumberFormat="1" applyFont="1" applyFill="1" applyBorder="1"/>
    <xf numFmtId="38" fontId="0" fillId="0" borderId="0" xfId="1" applyNumberFormat="1" applyFont="1" applyFill="1" applyBorder="1"/>
    <xf numFmtId="3" fontId="16" fillId="0" borderId="0" xfId="0" applyNumberFormat="1" applyFont="1" applyFill="1" applyBorder="1" applyAlignment="1">
      <alignment horizontal="right" vertical="center"/>
    </xf>
    <xf numFmtId="38" fontId="8" fillId="0" borderId="0" xfId="1" applyNumberFormat="1" applyFont="1" applyFill="1" applyBorder="1" applyAlignment="1"/>
    <xf numFmtId="38" fontId="2" fillId="0" borderId="0" xfId="1" applyNumberFormat="1" applyFont="1" applyFill="1" applyBorder="1" applyAlignment="1">
      <alignment horizontal="right"/>
    </xf>
    <xf numFmtId="38" fontId="2" fillId="0" borderId="11" xfId="1" applyNumberFormat="1" applyFont="1" applyBorder="1" applyAlignment="1">
      <alignment horizontal="center" wrapText="1"/>
    </xf>
    <xf numFmtId="38" fontId="2" fillId="0" borderId="3" xfId="1" applyNumberFormat="1" applyFont="1" applyBorder="1" applyAlignment="1">
      <alignment horizontal="center" wrapText="1"/>
    </xf>
    <xf numFmtId="38" fontId="2" fillId="5" borderId="7" xfId="1" applyNumberFormat="1" applyFont="1" applyFill="1" applyBorder="1"/>
    <xf numFmtId="38" fontId="2" fillId="5" borderId="13" xfId="1" applyNumberFormat="1" applyFont="1" applyFill="1" applyBorder="1"/>
    <xf numFmtId="38" fontId="0" fillId="5" borderId="12" xfId="1" applyNumberFormat="1" applyFont="1" applyFill="1" applyBorder="1"/>
    <xf numFmtId="38" fontId="0" fillId="5" borderId="6" xfId="1" applyNumberFormat="1" applyFont="1" applyFill="1" applyBorder="1"/>
    <xf numFmtId="38" fontId="2" fillId="5" borderId="6" xfId="1" applyNumberFormat="1" applyFont="1" applyFill="1" applyBorder="1"/>
    <xf numFmtId="38" fontId="2" fillId="5" borderId="12" xfId="1" applyNumberFormat="1" applyFont="1" applyFill="1" applyBorder="1"/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7"/>
  <sheetViews>
    <sheetView tabSelected="1" workbookViewId="0">
      <pane xSplit="1" ySplit="1" topLeftCell="B86" activePane="bottomRight" state="frozen"/>
      <selection pane="topRight" activeCell="C1" sqref="C1"/>
      <selection pane="bottomLeft" activeCell="A2" sqref="A2"/>
      <selection pane="bottomRight" activeCell="J127" sqref="J127"/>
    </sheetView>
  </sheetViews>
  <sheetFormatPr defaultColWidth="8.7109375" defaultRowHeight="15"/>
  <cols>
    <col min="1" max="1" width="43.140625" style="4" bestFit="1" customWidth="1"/>
    <col min="2" max="2" width="12.28515625" style="8" customWidth="1"/>
    <col min="3" max="3" width="8.7109375" style="4"/>
    <col min="4" max="4" width="10.140625" style="4" bestFit="1" customWidth="1"/>
    <col min="5" max="16384" width="8.7109375" style="4"/>
  </cols>
  <sheetData>
    <row r="1" spans="1:4" s="2" customFormat="1" ht="66" thickBot="1">
      <c r="A1" s="1" t="s">
        <v>89</v>
      </c>
      <c r="B1" s="26" t="s">
        <v>112</v>
      </c>
      <c r="C1" s="49" t="s">
        <v>117</v>
      </c>
      <c r="D1" s="50" t="s">
        <v>88</v>
      </c>
    </row>
    <row r="2" spans="1:4" ht="18.75">
      <c r="A2" s="3" t="s">
        <v>0</v>
      </c>
    </row>
    <row r="3" spans="1:4" ht="15.75" thickBot="1">
      <c r="A3" s="6" t="s">
        <v>1</v>
      </c>
    </row>
    <row r="4" spans="1:4">
      <c r="A4" s="7" t="s">
        <v>2</v>
      </c>
      <c r="B4" s="31">
        <v>254300</v>
      </c>
      <c r="C4" s="27"/>
      <c r="D4" s="28">
        <f>SUM(B4:C4)</f>
        <v>254300</v>
      </c>
    </row>
    <row r="5" spans="1:4">
      <c r="A5" s="7" t="s">
        <v>3</v>
      </c>
      <c r="B5" s="32">
        <v>236440</v>
      </c>
      <c r="C5" s="29"/>
      <c r="D5" s="30">
        <f t="shared" ref="D5:D19" si="0">SUM(B5:C5)</f>
        <v>236440</v>
      </c>
    </row>
    <row r="6" spans="1:4">
      <c r="A6" s="7" t="s">
        <v>90</v>
      </c>
      <c r="B6" s="32">
        <v>314000</v>
      </c>
      <c r="C6" s="29"/>
      <c r="D6" s="30">
        <f t="shared" si="0"/>
        <v>314000</v>
      </c>
    </row>
    <row r="7" spans="1:4">
      <c r="A7" s="7" t="s">
        <v>4</v>
      </c>
      <c r="B7" s="32">
        <v>257300</v>
      </c>
      <c r="C7" s="29"/>
      <c r="D7" s="30">
        <f t="shared" si="0"/>
        <v>257300</v>
      </c>
    </row>
    <row r="8" spans="1:4">
      <c r="A8" s="7" t="s">
        <v>5</v>
      </c>
      <c r="B8" s="32">
        <v>236363</v>
      </c>
      <c r="C8" s="29"/>
      <c r="D8" s="30">
        <f t="shared" si="0"/>
        <v>236363</v>
      </c>
    </row>
    <row r="9" spans="1:4">
      <c r="A9" s="7" t="s">
        <v>6</v>
      </c>
      <c r="B9" s="32">
        <v>279554</v>
      </c>
      <c r="C9" s="29"/>
      <c r="D9" s="30">
        <f t="shared" si="0"/>
        <v>279554</v>
      </c>
    </row>
    <row r="10" spans="1:4">
      <c r="A10" s="7" t="s">
        <v>7</v>
      </c>
      <c r="B10" s="32">
        <v>584781</v>
      </c>
      <c r="C10" s="29"/>
      <c r="D10" s="30">
        <f t="shared" si="0"/>
        <v>584781</v>
      </c>
    </row>
    <row r="11" spans="1:4">
      <c r="A11" s="7" t="s">
        <v>8</v>
      </c>
      <c r="B11" s="32">
        <f>125394+12304</f>
        <v>137698</v>
      </c>
      <c r="C11" s="29"/>
      <c r="D11" s="30">
        <f t="shared" si="0"/>
        <v>137698</v>
      </c>
    </row>
    <row r="12" spans="1:4">
      <c r="A12" s="7" t="s">
        <v>9</v>
      </c>
      <c r="B12" s="32">
        <v>362728.6</v>
      </c>
      <c r="C12" s="29"/>
      <c r="D12" s="30">
        <f t="shared" si="0"/>
        <v>362728.6</v>
      </c>
    </row>
    <row r="13" spans="1:4">
      <c r="A13" s="7" t="s">
        <v>10</v>
      </c>
      <c r="B13" s="32">
        <v>258822.69</v>
      </c>
      <c r="C13" s="29"/>
      <c r="D13" s="30">
        <f t="shared" si="0"/>
        <v>258822.69</v>
      </c>
    </row>
    <row r="14" spans="1:4">
      <c r="A14" s="7" t="s">
        <v>11</v>
      </c>
      <c r="B14" s="32">
        <v>234500</v>
      </c>
      <c r="C14" s="29"/>
      <c r="D14" s="30">
        <f t="shared" si="0"/>
        <v>234500</v>
      </c>
    </row>
    <row r="15" spans="1:4">
      <c r="A15" s="7" t="s">
        <v>12</v>
      </c>
      <c r="B15" s="32">
        <v>302500</v>
      </c>
      <c r="C15" s="29"/>
      <c r="D15" s="30">
        <f t="shared" si="0"/>
        <v>302500</v>
      </c>
    </row>
    <row r="16" spans="1:4">
      <c r="A16" s="7" t="s">
        <v>13</v>
      </c>
      <c r="B16" s="32">
        <v>328288</v>
      </c>
      <c r="C16" s="29"/>
      <c r="D16" s="30">
        <f t="shared" si="0"/>
        <v>328288</v>
      </c>
    </row>
    <row r="17" spans="1:4">
      <c r="A17" s="7" t="s">
        <v>14</v>
      </c>
      <c r="B17" s="32">
        <v>257800</v>
      </c>
      <c r="C17" s="29"/>
      <c r="D17" s="30">
        <f t="shared" si="0"/>
        <v>257800</v>
      </c>
    </row>
    <row r="18" spans="1:4">
      <c r="A18" s="7" t="s">
        <v>15</v>
      </c>
      <c r="B18" s="32">
        <v>284986</v>
      </c>
      <c r="C18" s="29"/>
      <c r="D18" s="30">
        <f t="shared" si="0"/>
        <v>284986</v>
      </c>
    </row>
    <row r="19" spans="1:4" ht="15.75" thickBot="1">
      <c r="A19" s="9" t="s">
        <v>16</v>
      </c>
      <c r="B19" s="33">
        <f t="shared" ref="B19" si="1">SUM(B4:B18)</f>
        <v>4330061.29</v>
      </c>
      <c r="C19" s="54"/>
      <c r="D19" s="51">
        <f t="shared" si="0"/>
        <v>4330061.29</v>
      </c>
    </row>
    <row r="20" spans="1:4">
      <c r="A20" s="10"/>
    </row>
    <row r="21" spans="1:4" ht="15.75" thickBot="1">
      <c r="A21" s="6" t="s">
        <v>17</v>
      </c>
    </row>
    <row r="22" spans="1:4">
      <c r="A22" s="7" t="s">
        <v>18</v>
      </c>
      <c r="B22" s="31">
        <v>222300</v>
      </c>
      <c r="C22" s="27"/>
      <c r="D22" s="28">
        <f>SUM(B22:C22)</f>
        <v>222300</v>
      </c>
    </row>
    <row r="23" spans="1:4">
      <c r="A23" s="11" t="s">
        <v>19</v>
      </c>
      <c r="B23" s="32">
        <v>653544</v>
      </c>
      <c r="C23" s="29"/>
      <c r="D23" s="30">
        <f t="shared" ref="D23:D30" si="2">SUM(B23:C23)</f>
        <v>653544</v>
      </c>
    </row>
    <row r="24" spans="1:4">
      <c r="A24" s="7" t="s">
        <v>20</v>
      </c>
      <c r="B24" s="32">
        <v>399252</v>
      </c>
      <c r="C24" s="29"/>
      <c r="D24" s="30">
        <f t="shared" si="2"/>
        <v>399252</v>
      </c>
    </row>
    <row r="25" spans="1:4">
      <c r="A25" s="7" t="s">
        <v>64</v>
      </c>
      <c r="B25" s="32">
        <v>235896</v>
      </c>
      <c r="C25" s="29"/>
      <c r="D25" s="30">
        <f t="shared" si="2"/>
        <v>235896</v>
      </c>
    </row>
    <row r="26" spans="1:4">
      <c r="A26" s="7" t="s">
        <v>91</v>
      </c>
      <c r="B26" s="32">
        <f>251200+64613</f>
        <v>315813</v>
      </c>
      <c r="C26" s="29"/>
      <c r="D26" s="30">
        <f t="shared" si="2"/>
        <v>315813</v>
      </c>
    </row>
    <row r="27" spans="1:4">
      <c r="A27" s="7" t="s">
        <v>21</v>
      </c>
      <c r="B27" s="32">
        <v>382538.86</v>
      </c>
      <c r="C27" s="29"/>
      <c r="D27" s="30">
        <f t="shared" si="2"/>
        <v>382538.86</v>
      </c>
    </row>
    <row r="28" spans="1:4">
      <c r="A28" s="7" t="s">
        <v>22</v>
      </c>
      <c r="B28" s="32">
        <v>265000</v>
      </c>
      <c r="C28" s="29"/>
      <c r="D28" s="30">
        <f t="shared" si="2"/>
        <v>265000</v>
      </c>
    </row>
    <row r="29" spans="1:4">
      <c r="A29" s="7" t="s">
        <v>23</v>
      </c>
      <c r="B29" s="32">
        <v>267300</v>
      </c>
      <c r="C29" s="29"/>
      <c r="D29" s="30">
        <f t="shared" si="2"/>
        <v>267300</v>
      </c>
    </row>
    <row r="30" spans="1:4">
      <c r="A30" s="7" t="s">
        <v>92</v>
      </c>
      <c r="B30" s="32">
        <v>324036</v>
      </c>
      <c r="C30" s="29"/>
      <c r="D30" s="30">
        <f t="shared" si="2"/>
        <v>324036</v>
      </c>
    </row>
    <row r="31" spans="1:4" ht="15.75" thickBot="1">
      <c r="A31" s="9" t="s">
        <v>24</v>
      </c>
      <c r="B31" s="33">
        <f t="shared" ref="B31" si="3">SUM(B22:B30)</f>
        <v>3065679.86</v>
      </c>
      <c r="C31" s="54"/>
      <c r="D31" s="51">
        <f>SUM(D22:D30)</f>
        <v>3065679.86</v>
      </c>
    </row>
    <row r="32" spans="1:4">
      <c r="A32" s="10"/>
    </row>
    <row r="33" spans="1:4" ht="15.75" thickBot="1">
      <c r="A33" s="6" t="s">
        <v>25</v>
      </c>
    </row>
    <row r="34" spans="1:4">
      <c r="A34" s="7" t="s">
        <v>26</v>
      </c>
      <c r="B34" s="31">
        <v>211999</v>
      </c>
      <c r="C34" s="27"/>
      <c r="D34" s="28">
        <f>SUM(B34:C34)</f>
        <v>211999</v>
      </c>
    </row>
    <row r="35" spans="1:4">
      <c r="A35" s="7" t="s">
        <v>27</v>
      </c>
      <c r="B35" s="32">
        <v>198001</v>
      </c>
      <c r="C35" s="29"/>
      <c r="D35" s="30">
        <f t="shared" ref="D35:D42" si="4">SUM(B35:C35)</f>
        <v>198001</v>
      </c>
    </row>
    <row r="36" spans="1:4">
      <c r="A36" s="7" t="s">
        <v>28</v>
      </c>
      <c r="B36" s="32">
        <v>215117</v>
      </c>
      <c r="C36" s="29"/>
      <c r="D36" s="30">
        <f t="shared" si="4"/>
        <v>215117</v>
      </c>
    </row>
    <row r="37" spans="1:4">
      <c r="A37" s="7" t="s">
        <v>29</v>
      </c>
      <c r="B37" s="32">
        <v>371144</v>
      </c>
      <c r="C37" s="29"/>
      <c r="D37" s="30">
        <f t="shared" si="4"/>
        <v>371144</v>
      </c>
    </row>
    <row r="38" spans="1:4">
      <c r="A38" s="7" t="s">
        <v>30</v>
      </c>
      <c r="B38" s="32">
        <v>232320</v>
      </c>
      <c r="C38" s="29"/>
      <c r="D38" s="30">
        <f t="shared" si="4"/>
        <v>232320</v>
      </c>
    </row>
    <row r="39" spans="1:4">
      <c r="A39" s="7" t="s">
        <v>93</v>
      </c>
      <c r="B39" s="32">
        <v>332742</v>
      </c>
      <c r="C39" s="29"/>
      <c r="D39" s="30">
        <f t="shared" si="4"/>
        <v>332742</v>
      </c>
    </row>
    <row r="40" spans="1:4">
      <c r="A40" s="4" t="s">
        <v>31</v>
      </c>
      <c r="B40" s="32">
        <v>210296</v>
      </c>
      <c r="C40" s="29"/>
      <c r="D40" s="30">
        <f t="shared" si="4"/>
        <v>210296</v>
      </c>
    </row>
    <row r="41" spans="1:4">
      <c r="A41" s="7" t="s">
        <v>32</v>
      </c>
      <c r="B41" s="32">
        <v>321500</v>
      </c>
      <c r="C41" s="29"/>
      <c r="D41" s="30">
        <f t="shared" si="4"/>
        <v>321500</v>
      </c>
    </row>
    <row r="42" spans="1:4">
      <c r="A42" s="7" t="s">
        <v>33</v>
      </c>
      <c r="B42" s="32">
        <v>297800</v>
      </c>
      <c r="C42" s="29"/>
      <c r="D42" s="30">
        <f t="shared" si="4"/>
        <v>297800</v>
      </c>
    </row>
    <row r="43" spans="1:4" ht="15.75" thickBot="1">
      <c r="A43" s="9" t="s">
        <v>34</v>
      </c>
      <c r="B43" s="33">
        <f t="shared" ref="B43" si="5">SUM(B34:B42)</f>
        <v>2390919</v>
      </c>
      <c r="C43" s="54"/>
      <c r="D43" s="51">
        <f>SUM(D34:D42)</f>
        <v>2390919</v>
      </c>
    </row>
    <row r="44" spans="1:4">
      <c r="A44" s="10"/>
    </row>
    <row r="45" spans="1:4" ht="15.75" thickBot="1">
      <c r="A45" s="6" t="s">
        <v>35</v>
      </c>
    </row>
    <row r="46" spans="1:4">
      <c r="A46" s="7" t="s">
        <v>94</v>
      </c>
      <c r="B46" s="31">
        <v>346213.39</v>
      </c>
      <c r="C46" s="27"/>
      <c r="D46" s="28">
        <f>SUM(B46:C46)</f>
        <v>346213.39</v>
      </c>
    </row>
    <row r="47" spans="1:4">
      <c r="A47" s="7" t="s">
        <v>36</v>
      </c>
      <c r="B47" s="32">
        <v>171100</v>
      </c>
      <c r="C47" s="29"/>
      <c r="D47" s="30">
        <f t="shared" ref="D47:D54" si="6">SUM(B47:C47)</f>
        <v>171100</v>
      </c>
    </row>
    <row r="48" spans="1:4">
      <c r="A48" s="7" t="s">
        <v>37</v>
      </c>
      <c r="B48" s="32">
        <v>333515</v>
      </c>
      <c r="C48" s="29"/>
      <c r="D48" s="30">
        <f t="shared" si="6"/>
        <v>333515</v>
      </c>
    </row>
    <row r="49" spans="1:4">
      <c r="A49" s="7" t="s">
        <v>38</v>
      </c>
      <c r="B49" s="32">
        <v>346304</v>
      </c>
      <c r="C49" s="29"/>
      <c r="D49" s="30">
        <f t="shared" si="6"/>
        <v>346304</v>
      </c>
    </row>
    <row r="50" spans="1:4">
      <c r="A50" s="7" t="s">
        <v>39</v>
      </c>
      <c r="B50" s="32">
        <v>322690</v>
      </c>
      <c r="C50" s="29"/>
      <c r="D50" s="30">
        <f t="shared" si="6"/>
        <v>322690</v>
      </c>
    </row>
    <row r="51" spans="1:4">
      <c r="A51" s="7" t="s">
        <v>40</v>
      </c>
      <c r="B51" s="32">
        <v>264402</v>
      </c>
      <c r="C51" s="29"/>
      <c r="D51" s="30">
        <f t="shared" si="6"/>
        <v>264402</v>
      </c>
    </row>
    <row r="52" spans="1:4">
      <c r="A52" s="7" t="s">
        <v>41</v>
      </c>
      <c r="B52" s="32">
        <v>475300</v>
      </c>
      <c r="C52" s="29"/>
      <c r="D52" s="30">
        <f t="shared" si="6"/>
        <v>475300</v>
      </c>
    </row>
    <row r="53" spans="1:4">
      <c r="A53" s="7" t="s">
        <v>95</v>
      </c>
      <c r="B53" s="32">
        <v>283046</v>
      </c>
      <c r="C53" s="29"/>
      <c r="D53" s="30">
        <f t="shared" si="6"/>
        <v>283046</v>
      </c>
    </row>
    <row r="54" spans="1:4">
      <c r="A54" s="4" t="s">
        <v>96</v>
      </c>
      <c r="B54" s="32">
        <v>305466.95</v>
      </c>
      <c r="C54" s="29"/>
      <c r="D54" s="30">
        <f t="shared" si="6"/>
        <v>305466.95</v>
      </c>
    </row>
    <row r="55" spans="1:4" ht="15.75" thickBot="1">
      <c r="A55" s="9" t="s">
        <v>42</v>
      </c>
      <c r="B55" s="33">
        <f t="shared" ref="B55" si="7">SUM(B46:B54)</f>
        <v>2848037.3400000003</v>
      </c>
      <c r="C55" s="54"/>
      <c r="D55" s="51">
        <f>SUM(D46:D54)</f>
        <v>2848037.3400000003</v>
      </c>
    </row>
    <row r="56" spans="1:4" ht="15.75" thickBot="1">
      <c r="A56" s="7"/>
    </row>
    <row r="57" spans="1:4" ht="15.75" thickBot="1">
      <c r="A57" s="9" t="s">
        <v>43</v>
      </c>
      <c r="B57" s="35">
        <f t="shared" ref="B57:D57" si="8">B19+B31+B43+B55</f>
        <v>12634697.49</v>
      </c>
      <c r="C57" s="36">
        <f t="shared" si="8"/>
        <v>0</v>
      </c>
      <c r="D57" s="37">
        <f t="shared" si="8"/>
        <v>12634697.49</v>
      </c>
    </row>
    <row r="58" spans="1:4" ht="15.75" thickBot="1">
      <c r="A58" s="12" t="s">
        <v>97</v>
      </c>
    </row>
    <row r="59" spans="1:4" ht="15.75" thickBot="1">
      <c r="A59" s="6" t="s">
        <v>44</v>
      </c>
      <c r="B59" s="35">
        <v>1249569</v>
      </c>
      <c r="C59" s="53"/>
      <c r="D59" s="52">
        <f>SUM(B59:C59)</f>
        <v>1249569</v>
      </c>
    </row>
    <row r="60" spans="1:4" s="13" customFormat="1">
      <c r="B60" s="25"/>
    </row>
    <row r="61" spans="1:4">
      <c r="A61" s="15"/>
    </row>
    <row r="62" spans="1:4" ht="18.75">
      <c r="A62" s="16" t="s">
        <v>45</v>
      </c>
    </row>
    <row r="63" spans="1:4" ht="15.75" thickBot="1">
      <c r="A63" s="17" t="s">
        <v>46</v>
      </c>
    </row>
    <row r="64" spans="1:4">
      <c r="A64" s="7" t="s">
        <v>47</v>
      </c>
      <c r="B64" s="31">
        <v>371439</v>
      </c>
      <c r="C64" s="27"/>
      <c r="D64" s="28">
        <f>SUM(B64:C64)</f>
        <v>371439</v>
      </c>
    </row>
    <row r="65" spans="1:4">
      <c r="A65" s="7" t="s">
        <v>48</v>
      </c>
      <c r="B65" s="32">
        <v>346032</v>
      </c>
      <c r="C65" s="29"/>
      <c r="D65" s="30">
        <f t="shared" ref="D65:D81" si="9">SUM(B65:C65)</f>
        <v>346032</v>
      </c>
    </row>
    <row r="66" spans="1:4">
      <c r="A66" s="7" t="s">
        <v>114</v>
      </c>
      <c r="B66" s="32">
        <v>371600</v>
      </c>
      <c r="C66" s="29"/>
      <c r="D66" s="30">
        <f t="shared" si="9"/>
        <v>371600</v>
      </c>
    </row>
    <row r="67" spans="1:4">
      <c r="A67" s="7" t="s">
        <v>49</v>
      </c>
      <c r="B67" s="32">
        <v>178300</v>
      </c>
      <c r="C67" s="29"/>
      <c r="D67" s="30">
        <f t="shared" si="9"/>
        <v>178300</v>
      </c>
    </row>
    <row r="68" spans="1:4">
      <c r="A68" s="7" t="s">
        <v>50</v>
      </c>
      <c r="B68" s="32">
        <v>368044.1</v>
      </c>
      <c r="C68" s="29"/>
      <c r="D68" s="30">
        <f t="shared" si="9"/>
        <v>368044.1</v>
      </c>
    </row>
    <row r="69" spans="1:4">
      <c r="A69" s="7" t="s">
        <v>51</v>
      </c>
      <c r="B69" s="32">
        <v>274307</v>
      </c>
      <c r="C69" s="29"/>
      <c r="D69" s="30">
        <f t="shared" si="9"/>
        <v>274307</v>
      </c>
    </row>
    <row r="70" spans="1:4">
      <c r="A70" s="7" t="s">
        <v>52</v>
      </c>
      <c r="B70" s="32">
        <v>290279</v>
      </c>
      <c r="C70" s="29"/>
      <c r="D70" s="30">
        <f t="shared" si="9"/>
        <v>290279</v>
      </c>
    </row>
    <row r="71" spans="1:4">
      <c r="A71" s="7" t="s">
        <v>53</v>
      </c>
      <c r="B71" s="32">
        <v>263630</v>
      </c>
      <c r="C71" s="29"/>
      <c r="D71" s="30">
        <f t="shared" si="9"/>
        <v>263630</v>
      </c>
    </row>
    <row r="72" spans="1:4">
      <c r="A72" s="7" t="s">
        <v>54</v>
      </c>
      <c r="B72" s="32">
        <v>209193</v>
      </c>
      <c r="C72" s="29"/>
      <c r="D72" s="30">
        <f t="shared" si="9"/>
        <v>209193</v>
      </c>
    </row>
    <row r="73" spans="1:4">
      <c r="A73" s="7" t="s">
        <v>113</v>
      </c>
      <c r="B73" s="32">
        <f>283507-70877</f>
        <v>212630</v>
      </c>
      <c r="C73" s="29"/>
      <c r="D73" s="30">
        <f t="shared" si="9"/>
        <v>212630</v>
      </c>
    </row>
    <row r="74" spans="1:4">
      <c r="A74" s="7" t="s">
        <v>55</v>
      </c>
      <c r="B74" s="32">
        <v>244149</v>
      </c>
      <c r="C74" s="29"/>
      <c r="D74" s="30">
        <f t="shared" si="9"/>
        <v>244149</v>
      </c>
    </row>
    <row r="75" spans="1:4">
      <c r="A75" s="7" t="s">
        <v>98</v>
      </c>
      <c r="B75" s="32">
        <v>350496</v>
      </c>
      <c r="C75" s="29">
        <v>18294</v>
      </c>
      <c r="D75" s="30">
        <f t="shared" si="9"/>
        <v>368790</v>
      </c>
    </row>
    <row r="76" spans="1:4">
      <c r="A76" s="7" t="s">
        <v>56</v>
      </c>
      <c r="B76" s="32">
        <v>302455</v>
      </c>
      <c r="C76" s="29"/>
      <c r="D76" s="30">
        <f t="shared" si="9"/>
        <v>302455</v>
      </c>
    </row>
    <row r="77" spans="1:4">
      <c r="A77" s="7" t="s">
        <v>57</v>
      </c>
      <c r="B77" s="32">
        <v>342100</v>
      </c>
      <c r="C77" s="29"/>
      <c r="D77" s="30">
        <f t="shared" si="9"/>
        <v>342100</v>
      </c>
    </row>
    <row r="78" spans="1:4">
      <c r="A78" s="7" t="s">
        <v>58</v>
      </c>
      <c r="B78" s="32">
        <v>362586</v>
      </c>
      <c r="C78" s="29"/>
      <c r="D78" s="30">
        <f t="shared" si="9"/>
        <v>362586</v>
      </c>
    </row>
    <row r="79" spans="1:4">
      <c r="A79" s="7" t="s">
        <v>14</v>
      </c>
      <c r="B79" s="32">
        <v>255886</v>
      </c>
      <c r="C79" s="29"/>
      <c r="D79" s="30">
        <f t="shared" si="9"/>
        <v>255886</v>
      </c>
    </row>
    <row r="80" spans="1:4">
      <c r="A80" s="7" t="s">
        <v>59</v>
      </c>
      <c r="B80" s="32">
        <f>315916+7000</f>
        <v>322916</v>
      </c>
      <c r="C80" s="29"/>
      <c r="D80" s="30">
        <f t="shared" si="9"/>
        <v>322916</v>
      </c>
    </row>
    <row r="81" spans="1:4">
      <c r="A81" s="7" t="s">
        <v>60</v>
      </c>
      <c r="B81" s="32">
        <v>371642</v>
      </c>
      <c r="C81" s="29">
        <v>7297</v>
      </c>
      <c r="D81" s="30">
        <f t="shared" si="9"/>
        <v>378939</v>
      </c>
    </row>
    <row r="82" spans="1:4" ht="15.75" thickBot="1">
      <c r="A82" s="9" t="s">
        <v>61</v>
      </c>
      <c r="B82" s="33">
        <f>SUM(B64:B81)</f>
        <v>5437684.0999999996</v>
      </c>
      <c r="C82" s="55">
        <f>SUM(C64:C81)</f>
        <v>25591</v>
      </c>
      <c r="D82" s="51">
        <f>SUM(D64:D81)</f>
        <v>5463275.0999999996</v>
      </c>
    </row>
    <row r="83" spans="1:4">
      <c r="A83" s="18"/>
    </row>
    <row r="84" spans="1:4" ht="15.75" thickBot="1">
      <c r="A84" s="17" t="s">
        <v>62</v>
      </c>
    </row>
    <row r="85" spans="1:4">
      <c r="A85" s="19" t="s">
        <v>63</v>
      </c>
      <c r="B85" s="31">
        <v>159300</v>
      </c>
      <c r="C85" s="27"/>
      <c r="D85" s="28">
        <f>SUM(B85:C85)</f>
        <v>159300</v>
      </c>
    </row>
    <row r="86" spans="1:4">
      <c r="A86" s="7" t="s">
        <v>18</v>
      </c>
      <c r="B86" s="32">
        <v>269951</v>
      </c>
      <c r="C86" s="29">
        <v>5266</v>
      </c>
      <c r="D86" s="30">
        <f t="shared" ref="D86:D98" si="10">SUM(B86:C86)</f>
        <v>275217</v>
      </c>
    </row>
    <row r="87" spans="1:4">
      <c r="A87" s="7" t="s">
        <v>64</v>
      </c>
      <c r="B87" s="32">
        <v>207976.73</v>
      </c>
      <c r="C87" s="29">
        <v>11861</v>
      </c>
      <c r="D87" s="30">
        <f t="shared" si="10"/>
        <v>219837.73</v>
      </c>
    </row>
    <row r="88" spans="1:4">
      <c r="A88" s="7" t="s">
        <v>65</v>
      </c>
      <c r="B88" s="32">
        <v>182803.97</v>
      </c>
      <c r="C88" s="29"/>
      <c r="D88" s="30">
        <f t="shared" si="10"/>
        <v>182803.97</v>
      </c>
    </row>
    <row r="89" spans="1:4">
      <c r="A89" s="7" t="s">
        <v>99</v>
      </c>
      <c r="B89" s="32">
        <v>198171</v>
      </c>
      <c r="C89" s="29"/>
      <c r="D89" s="30">
        <f t="shared" si="10"/>
        <v>198171</v>
      </c>
    </row>
    <row r="90" spans="1:4">
      <c r="A90" s="7" t="s">
        <v>100</v>
      </c>
      <c r="B90" s="32">
        <v>373085</v>
      </c>
      <c r="C90" s="29">
        <v>1851</v>
      </c>
      <c r="D90" s="30">
        <f t="shared" si="10"/>
        <v>374936</v>
      </c>
    </row>
    <row r="91" spans="1:4">
      <c r="A91" s="7" t="s">
        <v>107</v>
      </c>
      <c r="B91" s="32">
        <v>240746</v>
      </c>
      <c r="C91" s="29"/>
      <c r="D91" s="30">
        <f t="shared" si="10"/>
        <v>240746</v>
      </c>
    </row>
    <row r="92" spans="1:4">
      <c r="A92" s="7" t="s">
        <v>66</v>
      </c>
      <c r="B92" s="32">
        <v>206028</v>
      </c>
      <c r="C92" s="29"/>
      <c r="D92" s="30">
        <f t="shared" si="10"/>
        <v>206028</v>
      </c>
    </row>
    <row r="93" spans="1:4">
      <c r="A93" s="7" t="s">
        <v>101</v>
      </c>
      <c r="B93" s="32">
        <v>188471</v>
      </c>
      <c r="C93" s="29"/>
      <c r="D93" s="30">
        <f t="shared" si="10"/>
        <v>188471</v>
      </c>
    </row>
    <row r="94" spans="1:4">
      <c r="A94" s="7" t="s">
        <v>108</v>
      </c>
      <c r="B94" s="32">
        <v>283167</v>
      </c>
      <c r="C94" s="29">
        <v>28756</v>
      </c>
      <c r="D94" s="30">
        <f t="shared" si="10"/>
        <v>311923</v>
      </c>
    </row>
    <row r="95" spans="1:4">
      <c r="A95" s="7" t="s">
        <v>67</v>
      </c>
      <c r="B95" s="32">
        <v>150800</v>
      </c>
      <c r="C95" s="29">
        <v>8284</v>
      </c>
      <c r="D95" s="30">
        <f t="shared" si="10"/>
        <v>159084</v>
      </c>
    </row>
    <row r="96" spans="1:4">
      <c r="A96" s="7" t="s">
        <v>115</v>
      </c>
      <c r="B96" s="32">
        <v>513118</v>
      </c>
      <c r="C96" s="29">
        <v>7753</v>
      </c>
      <c r="D96" s="30">
        <f t="shared" si="10"/>
        <v>520871</v>
      </c>
    </row>
    <row r="97" spans="1:4">
      <c r="A97" s="7" t="s">
        <v>102</v>
      </c>
      <c r="B97" s="32">
        <v>287600</v>
      </c>
      <c r="C97" s="29"/>
      <c r="D97" s="30">
        <f t="shared" si="10"/>
        <v>287600</v>
      </c>
    </row>
    <row r="98" spans="1:4">
      <c r="A98" s="7" t="s">
        <v>68</v>
      </c>
      <c r="B98" s="32">
        <v>122996</v>
      </c>
      <c r="C98" s="29"/>
      <c r="D98" s="30">
        <f t="shared" si="10"/>
        <v>122996</v>
      </c>
    </row>
    <row r="99" spans="1:4" ht="15.75" thickBot="1">
      <c r="A99" s="9" t="s">
        <v>69</v>
      </c>
      <c r="B99" s="33">
        <f t="shared" ref="B99" si="11">SUM(B85:B98)</f>
        <v>3384213.7</v>
      </c>
      <c r="C99" s="55">
        <f>SUM(C85:C98)</f>
        <v>63771</v>
      </c>
      <c r="D99" s="51">
        <f>SUM(D85:D98)</f>
        <v>3447984.7</v>
      </c>
    </row>
    <row r="100" spans="1:4">
      <c r="A100" s="18"/>
    </row>
    <row r="101" spans="1:4" ht="15.75" thickBot="1">
      <c r="A101" s="17" t="s">
        <v>70</v>
      </c>
    </row>
    <row r="102" spans="1:4">
      <c r="A102" s="7" t="s">
        <v>71</v>
      </c>
      <c r="B102" s="31">
        <v>230200</v>
      </c>
      <c r="C102" s="27">
        <v>7218</v>
      </c>
      <c r="D102" s="28">
        <f>SUM(B102:C102)</f>
        <v>237418</v>
      </c>
    </row>
    <row r="103" spans="1:4">
      <c r="A103" s="7" t="s">
        <v>116</v>
      </c>
      <c r="B103" s="32">
        <v>334791</v>
      </c>
      <c r="C103" s="29">
        <v>6661</v>
      </c>
      <c r="D103" s="30">
        <f t="shared" ref="D103:D110" si="12">SUM(B103:C103)</f>
        <v>341452</v>
      </c>
    </row>
    <row r="104" spans="1:4">
      <c r="A104" s="19" t="s">
        <v>103</v>
      </c>
      <c r="B104" s="32">
        <v>343528</v>
      </c>
      <c r="C104" s="29">
        <v>9483</v>
      </c>
      <c r="D104" s="30">
        <f t="shared" si="12"/>
        <v>353011</v>
      </c>
    </row>
    <row r="105" spans="1:4">
      <c r="A105" s="7" t="s">
        <v>72</v>
      </c>
      <c r="B105" s="32">
        <v>455262</v>
      </c>
      <c r="C105" s="29">
        <v>4486</v>
      </c>
      <c r="D105" s="30">
        <f t="shared" si="12"/>
        <v>459748</v>
      </c>
    </row>
    <row r="106" spans="1:4">
      <c r="A106" s="7" t="s">
        <v>27</v>
      </c>
      <c r="B106" s="32">
        <v>287150</v>
      </c>
      <c r="C106" s="29"/>
      <c r="D106" s="30">
        <f t="shared" si="12"/>
        <v>287150</v>
      </c>
    </row>
    <row r="107" spans="1:4">
      <c r="A107" s="7" t="s">
        <v>73</v>
      </c>
      <c r="B107" s="32">
        <v>200000</v>
      </c>
      <c r="C107" s="29">
        <v>5743</v>
      </c>
      <c r="D107" s="30">
        <f t="shared" si="12"/>
        <v>205743</v>
      </c>
    </row>
    <row r="108" spans="1:4">
      <c r="A108" s="7" t="s">
        <v>29</v>
      </c>
      <c r="B108" s="32">
        <v>299618</v>
      </c>
      <c r="C108" s="29">
        <v>4018</v>
      </c>
      <c r="D108" s="30">
        <f t="shared" si="12"/>
        <v>303636</v>
      </c>
    </row>
    <row r="109" spans="1:4">
      <c r="A109" s="7" t="s">
        <v>104</v>
      </c>
      <c r="B109" s="32">
        <v>246239</v>
      </c>
      <c r="C109" s="29"/>
      <c r="D109" s="30">
        <f t="shared" si="12"/>
        <v>246239</v>
      </c>
    </row>
    <row r="110" spans="1:4">
      <c r="A110" s="7" t="s">
        <v>32</v>
      </c>
      <c r="B110" s="32">
        <v>328830.05</v>
      </c>
      <c r="C110" s="29"/>
      <c r="D110" s="30">
        <f t="shared" si="12"/>
        <v>328830.05</v>
      </c>
    </row>
    <row r="111" spans="1:4" ht="15.75" thickBot="1">
      <c r="A111" s="9" t="s">
        <v>74</v>
      </c>
      <c r="B111" s="33">
        <f t="shared" ref="B111:C111" si="13">SUM(B102:B110)</f>
        <v>2725618.05</v>
      </c>
      <c r="C111" s="38">
        <f t="shared" si="13"/>
        <v>37609</v>
      </c>
      <c r="D111" s="51">
        <f>SUM(D102:D110)</f>
        <v>2763227.05</v>
      </c>
    </row>
    <row r="112" spans="1:4">
      <c r="A112" s="18"/>
    </row>
    <row r="113" spans="1:4" ht="15.75" thickBot="1">
      <c r="A113" s="17" t="s">
        <v>75</v>
      </c>
      <c r="B113" s="34"/>
      <c r="C113" s="29"/>
      <c r="D113" s="29"/>
    </row>
    <row r="114" spans="1:4">
      <c r="A114" s="7" t="s">
        <v>105</v>
      </c>
      <c r="B114" s="31">
        <v>209800</v>
      </c>
      <c r="C114" s="27"/>
      <c r="D114" s="28">
        <f>SUM(B114:C114)</f>
        <v>209800</v>
      </c>
    </row>
    <row r="115" spans="1:4">
      <c r="A115" s="7" t="s">
        <v>76</v>
      </c>
      <c r="B115" s="32">
        <v>281200</v>
      </c>
      <c r="C115" s="29"/>
      <c r="D115" s="30">
        <f t="shared" ref="D115:D124" si="14">SUM(B115:C115)</f>
        <v>281200</v>
      </c>
    </row>
    <row r="116" spans="1:4">
      <c r="A116" s="19" t="s">
        <v>106</v>
      </c>
      <c r="B116" s="32">
        <f>473683+27591.89</f>
        <v>501274.89</v>
      </c>
      <c r="C116" s="29">
        <v>21449</v>
      </c>
      <c r="D116" s="30">
        <f t="shared" si="14"/>
        <v>522723.89</v>
      </c>
    </row>
    <row r="117" spans="1:4">
      <c r="A117" s="7" t="s">
        <v>77</v>
      </c>
      <c r="B117" s="32">
        <v>520592</v>
      </c>
      <c r="C117" s="29">
        <v>11148</v>
      </c>
      <c r="D117" s="30">
        <f t="shared" si="14"/>
        <v>531740</v>
      </c>
    </row>
    <row r="118" spans="1:4">
      <c r="A118" s="7" t="s">
        <v>78</v>
      </c>
      <c r="B118" s="32">
        <v>386200</v>
      </c>
      <c r="C118" s="29"/>
      <c r="D118" s="30">
        <f t="shared" si="14"/>
        <v>386200</v>
      </c>
    </row>
    <row r="119" spans="1:4">
      <c r="A119" s="7" t="s">
        <v>79</v>
      </c>
      <c r="B119" s="32">
        <v>305000</v>
      </c>
      <c r="C119" s="29"/>
      <c r="D119" s="30">
        <f t="shared" si="14"/>
        <v>305000</v>
      </c>
    </row>
    <row r="120" spans="1:4">
      <c r="A120" s="7" t="s">
        <v>80</v>
      </c>
      <c r="B120" s="32">
        <v>254125</v>
      </c>
      <c r="C120" s="29">
        <v>15001</v>
      </c>
      <c r="D120" s="30">
        <f t="shared" si="14"/>
        <v>269126</v>
      </c>
    </row>
    <row r="121" spans="1:4">
      <c r="A121" s="7" t="s">
        <v>81</v>
      </c>
      <c r="B121" s="32">
        <v>368985</v>
      </c>
      <c r="C121" s="29">
        <v>22688</v>
      </c>
      <c r="D121" s="30">
        <f t="shared" si="14"/>
        <v>391673</v>
      </c>
    </row>
    <row r="122" spans="1:4">
      <c r="A122" s="7" t="s">
        <v>109</v>
      </c>
      <c r="B122" s="32">
        <v>515242</v>
      </c>
      <c r="C122" s="29"/>
      <c r="D122" s="30">
        <f t="shared" si="14"/>
        <v>515242</v>
      </c>
    </row>
    <row r="123" spans="1:4">
      <c r="A123" s="7" t="s">
        <v>110</v>
      </c>
      <c r="B123" s="32">
        <v>163267</v>
      </c>
      <c r="C123" s="29"/>
      <c r="D123" s="30">
        <f t="shared" si="14"/>
        <v>163267</v>
      </c>
    </row>
    <row r="124" spans="1:4">
      <c r="A124" s="7" t="s">
        <v>82</v>
      </c>
      <c r="B124" s="32">
        <v>278778</v>
      </c>
      <c r="C124" s="29"/>
      <c r="D124" s="30">
        <f t="shared" si="14"/>
        <v>278778</v>
      </c>
    </row>
    <row r="125" spans="1:4" ht="15.75" thickBot="1">
      <c r="A125" s="9" t="s">
        <v>83</v>
      </c>
      <c r="B125" s="33">
        <f t="shared" ref="B125" si="15">SUM(B114:B124)</f>
        <v>3784463.89</v>
      </c>
      <c r="C125" s="55">
        <f>SUM(C114:C124)</f>
        <v>70286</v>
      </c>
      <c r="D125" s="51">
        <f>SUM(D114:D124)</f>
        <v>3854749.89</v>
      </c>
    </row>
    <row r="126" spans="1:4" ht="15.75" thickBot="1">
      <c r="A126" s="9"/>
    </row>
    <row r="127" spans="1:4" ht="15.75" thickBot="1">
      <c r="A127" s="9" t="s">
        <v>84</v>
      </c>
      <c r="B127" s="39">
        <f>B82+B99+B111+B125</f>
        <v>15331979.740000002</v>
      </c>
      <c r="C127" s="40">
        <f t="shared" ref="C127:D127" si="16">C82+C99+C111+C125</f>
        <v>197257</v>
      </c>
      <c r="D127" s="41">
        <f t="shared" si="16"/>
        <v>15529236.740000002</v>
      </c>
    </row>
    <row r="128" spans="1:4" ht="15.75" thickBot="1">
      <c r="A128" s="12" t="s">
        <v>111</v>
      </c>
    </row>
    <row r="129" spans="1:4" s="5" customFormat="1" ht="19.5" thickBot="1">
      <c r="A129" s="16" t="s">
        <v>85</v>
      </c>
      <c r="B129" s="35">
        <v>2170614</v>
      </c>
      <c r="C129" s="56">
        <v>201755</v>
      </c>
      <c r="D129" s="52">
        <f>SUM(B129:C129)</f>
        <v>2372369</v>
      </c>
    </row>
    <row r="130" spans="1:4" ht="18.75">
      <c r="A130" s="20"/>
    </row>
    <row r="131" spans="1:4" ht="18.75">
      <c r="A131" s="43"/>
      <c r="B131" s="14"/>
    </row>
    <row r="132" spans="1:4">
      <c r="A132" s="42"/>
      <c r="B132" s="24"/>
    </row>
    <row r="133" spans="1:4" ht="19.5" thickBot="1">
      <c r="A133" s="21" t="s">
        <v>86</v>
      </c>
    </row>
    <row r="134" spans="1:4" s="5" customFormat="1" ht="15.75" thickBot="1">
      <c r="A134" s="22" t="s">
        <v>87</v>
      </c>
      <c r="B134" s="39">
        <v>3135748</v>
      </c>
      <c r="C134" s="56"/>
      <c r="D134" s="52">
        <f>SUM(B134:C134)</f>
        <v>3135748</v>
      </c>
    </row>
    <row r="135" spans="1:4">
      <c r="A135" s="22"/>
    </row>
    <row r="136" spans="1:4">
      <c r="A136" s="22"/>
    </row>
    <row r="137" spans="1:4" ht="18.75">
      <c r="A137" s="43"/>
      <c r="B137" s="44"/>
      <c r="C137" s="45"/>
    </row>
    <row r="138" spans="1:4">
      <c r="A138" s="19"/>
      <c r="B138" s="46"/>
      <c r="C138" s="45"/>
    </row>
    <row r="139" spans="1:4">
      <c r="A139" s="19"/>
      <c r="B139" s="46"/>
      <c r="C139" s="45"/>
    </row>
    <row r="140" spans="1:4">
      <c r="A140" s="19"/>
      <c r="B140" s="46"/>
      <c r="C140" s="45"/>
    </row>
    <row r="141" spans="1:4">
      <c r="A141" s="19"/>
      <c r="B141" s="46"/>
      <c r="C141" s="45"/>
    </row>
    <row r="142" spans="1:4">
      <c r="A142" s="19"/>
      <c r="B142" s="46"/>
      <c r="C142" s="45"/>
    </row>
    <row r="143" spans="1:4">
      <c r="A143" s="15"/>
      <c r="B143" s="14"/>
      <c r="C143" s="45"/>
    </row>
    <row r="144" spans="1:4">
      <c r="A144" s="19"/>
      <c r="B144" s="44"/>
      <c r="C144" s="45"/>
    </row>
    <row r="145" spans="1:3">
      <c r="A145" s="19"/>
      <c r="B145" s="44"/>
      <c r="C145" s="45"/>
    </row>
    <row r="146" spans="1:3">
      <c r="A146" s="22"/>
      <c r="B146" s="14"/>
      <c r="C146" s="45"/>
    </row>
    <row r="147" spans="1:3">
      <c r="A147" s="22"/>
      <c r="B147" s="25"/>
      <c r="C147" s="45"/>
    </row>
    <row r="148" spans="1:3">
      <c r="A148" s="23"/>
      <c r="B148" s="44"/>
      <c r="C148" s="45"/>
    </row>
    <row r="149" spans="1:3" ht="18.75">
      <c r="A149" s="43"/>
      <c r="B149" s="44"/>
      <c r="C149" s="45"/>
    </row>
    <row r="150" spans="1:3">
      <c r="A150" s="19"/>
      <c r="B150" s="47"/>
      <c r="C150" s="45"/>
    </row>
    <row r="151" spans="1:3">
      <c r="A151" s="19"/>
      <c r="B151" s="47"/>
      <c r="C151" s="45"/>
    </row>
    <row r="152" spans="1:3">
      <c r="A152" s="19"/>
      <c r="B152" s="47"/>
      <c r="C152" s="45"/>
    </row>
    <row r="153" spans="1:3">
      <c r="A153" s="19"/>
      <c r="B153" s="47"/>
      <c r="C153" s="45"/>
    </row>
    <row r="154" spans="1:3">
      <c r="A154" s="23"/>
      <c r="B154" s="47"/>
      <c r="C154" s="45"/>
    </row>
    <row r="155" spans="1:3">
      <c r="A155" s="15"/>
      <c r="B155" s="14"/>
      <c r="C155" s="45"/>
    </row>
    <row r="156" spans="1:3">
      <c r="A156" s="19"/>
      <c r="B156" s="44"/>
      <c r="C156" s="45"/>
    </row>
    <row r="157" spans="1:3">
      <c r="A157" s="48"/>
      <c r="B157" s="44"/>
      <c r="C157" s="45"/>
    </row>
  </sheetData>
  <pageMargins left="0.70866141732283472" right="0.70866141732283472" top="0.74803149606299213" bottom="0.74803149606299213" header="0.31496062992125984" footer="0.31496062992125984"/>
  <pageSetup paperSize="8" scale="4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2016-04-13T14:54:55Z</dcterms:created>
  <dcterms:modified xsi:type="dcterms:W3CDTF">2016-04-13T14:55:00Z</dcterms:modified>
</cp:coreProperties>
</file>